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10" windowWidth="15600" windowHeight="7935"/>
  </bookViews>
  <sheets>
    <sheet name="andy prakoso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2" i="2"/>
  <c r="F63"/>
  <c r="F56"/>
  <c r="F57"/>
  <c r="F58"/>
  <c r="F37"/>
  <c r="F38"/>
  <c r="F39"/>
  <c r="F40"/>
  <c r="F41"/>
  <c r="F42"/>
  <c r="F43"/>
  <c r="F44"/>
  <c r="F45"/>
  <c r="F46"/>
  <c r="F47"/>
  <c r="F48"/>
  <c r="F49"/>
  <c r="F50"/>
  <c r="F5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10"/>
  <c r="F64"/>
  <c r="G65" s="1"/>
  <c r="L11" s="1"/>
  <c r="F55"/>
  <c r="X18"/>
  <c r="F36"/>
  <c r="V11"/>
  <c r="V13" s="1"/>
  <c r="G32" l="1"/>
  <c r="L9" s="1"/>
  <c r="G52"/>
  <c r="L10" s="1"/>
  <c r="G59"/>
  <c r="L12" s="1"/>
  <c r="F31" i="1"/>
  <c r="E29"/>
  <c r="W18"/>
  <c r="U11"/>
  <c r="U13" s="1"/>
  <c r="E25"/>
  <c r="L13" i="2" l="1"/>
  <c r="G66"/>
  <c r="H52" s="1"/>
  <c r="E14" i="1"/>
  <c r="E19"/>
  <c r="E20"/>
  <c r="E21"/>
  <c r="E22"/>
  <c r="E23"/>
  <c r="E24"/>
  <c r="E26"/>
  <c r="E30"/>
  <c r="E33"/>
  <c r="E11"/>
  <c r="E12"/>
  <c r="E13"/>
  <c r="E15"/>
  <c r="E18"/>
  <c r="E10"/>
  <c r="H32" i="2" l="1"/>
  <c r="H59"/>
  <c r="H65"/>
  <c r="F16" i="1"/>
  <c r="F27"/>
  <c r="F34"/>
  <c r="H66" i="2" l="1"/>
  <c r="F35" i="1"/>
  <c r="G31" s="1"/>
  <c r="G16" l="1"/>
  <c r="G27"/>
  <c r="G34"/>
  <c r="G35" l="1"/>
</calcChain>
</file>

<file path=xl/sharedStrings.xml><?xml version="1.0" encoding="utf-8"?>
<sst xmlns="http://schemas.openxmlformats.org/spreadsheetml/2006/main" count="202" uniqueCount="103">
  <si>
    <t>peralatan penunjang 20-30%</t>
  </si>
  <si>
    <t>bahan habis pakai 40 -50</t>
  </si>
  <si>
    <t>perjalanan maks 10</t>
  </si>
  <si>
    <t>lain2 10</t>
  </si>
  <si>
    <t>Gunting</t>
  </si>
  <si>
    <t>bulan</t>
  </si>
  <si>
    <t>buah</t>
  </si>
  <si>
    <t>gulung</t>
  </si>
  <si>
    <t xml:space="preserve">Kain </t>
  </si>
  <si>
    <t>meter</t>
  </si>
  <si>
    <t>Cat</t>
  </si>
  <si>
    <t>kaleng</t>
  </si>
  <si>
    <t>Perjalanan</t>
  </si>
  <si>
    <t>liter</t>
  </si>
  <si>
    <t xml:space="preserve">Bensin </t>
  </si>
  <si>
    <t>Peralatan Penunjang</t>
  </si>
  <si>
    <t>KETERANGAN</t>
  </si>
  <si>
    <t>JUMLAH</t>
  </si>
  <si>
    <t>SATUAN</t>
  </si>
  <si>
    <t>BIAYA</t>
  </si>
  <si>
    <t>TOTAL</t>
  </si>
  <si>
    <t>Sewa laptop</t>
  </si>
  <si>
    <t>Flashdisk 16 GB</t>
  </si>
  <si>
    <t>Kuas cat</t>
  </si>
  <si>
    <t>Sewa Kompresor</t>
  </si>
  <si>
    <t xml:space="preserve">Spons ati </t>
  </si>
  <si>
    <t>Koneksi Internet</t>
  </si>
  <si>
    <t>Kayu</t>
  </si>
  <si>
    <t>Pensil</t>
  </si>
  <si>
    <t>Ballpoint</t>
  </si>
  <si>
    <t>Penggaris besi</t>
  </si>
  <si>
    <t>%</t>
  </si>
  <si>
    <t>HPP</t>
  </si>
  <si>
    <t xml:space="preserve">biaya 1 kali </t>
  </si>
  <si>
    <t xml:space="preserve">Lem </t>
  </si>
  <si>
    <t>Glitter</t>
  </si>
  <si>
    <t>pack</t>
  </si>
  <si>
    <t>Bahan Habis Pakai per 4 bulan</t>
  </si>
  <si>
    <t>Lain-Lain</t>
  </si>
  <si>
    <t>Sewa tempat</t>
  </si>
  <si>
    <t>Promosi</t>
  </si>
  <si>
    <t>KUANTITAS</t>
  </si>
  <si>
    <t>No</t>
  </si>
  <si>
    <t>Jenis Kegiatan</t>
  </si>
  <si>
    <t>Biaya</t>
  </si>
  <si>
    <t>Peralatan Habis Pakai</t>
  </si>
  <si>
    <t>Lain- lain</t>
  </si>
  <si>
    <t>Total</t>
  </si>
  <si>
    <t>Umbi gadung</t>
  </si>
  <si>
    <t>Wortel</t>
  </si>
  <si>
    <t>Alpukat</t>
  </si>
  <si>
    <t>Rempah-rempah (komlit)</t>
  </si>
  <si>
    <t>Cabai rawit merah</t>
  </si>
  <si>
    <t>Tepung tapioca</t>
  </si>
  <si>
    <t>Tepung Terigu</t>
  </si>
  <si>
    <t>Bawang putih</t>
  </si>
  <si>
    <t>Bumbu dapur komlit</t>
  </si>
  <si>
    <t>Telur</t>
  </si>
  <si>
    <t>Garam krosok</t>
  </si>
  <si>
    <t>Abu dapur bersih</t>
  </si>
  <si>
    <t>Garam meja</t>
  </si>
  <si>
    <t>Gula pasir</t>
  </si>
  <si>
    <t>Bayam</t>
  </si>
  <si>
    <t>Udang</t>
  </si>
  <si>
    <t xml:space="preserve">Minyak goreng </t>
  </si>
  <si>
    <t>Air kelapa muda hijau</t>
  </si>
  <si>
    <t>Air aqua gallon</t>
  </si>
  <si>
    <t>Brokoli hijau</t>
  </si>
  <si>
    <t>Tabung elpiji + gas</t>
  </si>
  <si>
    <t>kg</t>
  </si>
  <si>
    <t>lembar</t>
  </si>
  <si>
    <t>Plastik pembungkus 500</t>
  </si>
  <si>
    <t>galon</t>
  </si>
  <si>
    <t>tabung</t>
  </si>
  <si>
    <t xml:space="preserve">Bahan Habis Pakai </t>
  </si>
  <si>
    <t>Ember besar</t>
  </si>
  <si>
    <t>Tampah kotak penjemur</t>
  </si>
  <si>
    <t>Pisau</t>
  </si>
  <si>
    <t>Sarung tangan karet tebal</t>
  </si>
  <si>
    <t>Sepatu bot/ Sarung sepatu</t>
  </si>
  <si>
    <t>Sewa alat penggiling tepung</t>
  </si>
  <si>
    <t>Sewa blender</t>
  </si>
  <si>
    <t>Dandang pengukus</t>
  </si>
  <si>
    <t>Baskom</t>
  </si>
  <si>
    <t>Wajan penggoreng besar</t>
  </si>
  <si>
    <t>Irus dan serok</t>
  </si>
  <si>
    <t xml:space="preserve">Pengaduk kayu adonan </t>
  </si>
  <si>
    <t>Sewa alat perekat plastic</t>
  </si>
  <si>
    <t>Talenan</t>
  </si>
  <si>
    <t>Sarung tangan palstik</t>
  </si>
  <si>
    <t xml:space="preserve">Sewa alat pencampur adonan </t>
  </si>
  <si>
    <t>pasang</t>
  </si>
  <si>
    <t>kali</t>
  </si>
  <si>
    <t>Promosi (brosur)</t>
  </si>
  <si>
    <t>Pembuatan Proposal</t>
  </si>
  <si>
    <t>Stiker tempel merek kemasan</t>
  </si>
  <si>
    <t>Pembuatan web online &amp; hosting</t>
  </si>
  <si>
    <t>web</t>
  </si>
  <si>
    <t>Biaya bensin transport belanja</t>
  </si>
  <si>
    <t xml:space="preserve">Biaya transport peminjaman alat penunjang </t>
  </si>
  <si>
    <t>Biaya bensin transportasi distribusi pemasaran produk</t>
  </si>
  <si>
    <t>Sub Total</t>
  </si>
  <si>
    <t>Bahan Habis Pakai</t>
  </si>
</sst>
</file>

<file path=xl/styles.xml><?xml version="1.0" encoding="utf-8"?>
<styleSheet xmlns="http://schemas.openxmlformats.org/spreadsheetml/2006/main">
  <numFmts count="3">
    <numFmt numFmtId="164" formatCode="_([$Rp-421]* #,##0_);_([$Rp-421]* \(#,##0\);_([$Rp-421]* &quot;-&quot;_);_(@_)"/>
    <numFmt numFmtId="165" formatCode="[$Rp-421]#,##0"/>
    <numFmt numFmtId="166" formatCode="_([$Rp-421]* #,##0.00_);_([$Rp-421]* \(#,##0.00\);_([$Rp-421]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9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9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5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9" fontId="1" fillId="0" borderId="0" xfId="0" applyNumberFormat="1" applyFont="1" applyBorder="1"/>
    <xf numFmtId="9" fontId="2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166" fontId="0" fillId="0" borderId="1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/>
    <xf numFmtId="164" fontId="1" fillId="0" borderId="3" xfId="0" applyNumberFormat="1" applyFont="1" applyBorder="1"/>
    <xf numFmtId="9" fontId="1" fillId="0" borderId="4" xfId="0" applyNumberFormat="1" applyFont="1" applyBorder="1"/>
    <xf numFmtId="0" fontId="1" fillId="0" borderId="5" xfId="0" applyFont="1" applyBorder="1"/>
    <xf numFmtId="9" fontId="1" fillId="0" borderId="6" xfId="0" applyNumberFormat="1" applyFont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5"/>
  <sheetViews>
    <sheetView tabSelected="1" topLeftCell="A31" workbookViewId="0">
      <selection activeCell="E43" sqref="E43"/>
    </sheetView>
  </sheetViews>
  <sheetFormatPr defaultRowHeight="15"/>
  <cols>
    <col min="1" max="1" width="20.5703125" style="1" customWidth="1"/>
    <col min="2" max="2" width="14.5703125" style="2" customWidth="1"/>
    <col min="3" max="3" width="9.140625" style="1"/>
    <col min="4" max="4" width="13" style="3" bestFit="1" customWidth="1"/>
    <col min="5" max="5" width="13.42578125" style="1" customWidth="1"/>
    <col min="6" max="6" width="15.28515625" style="1" customWidth="1"/>
    <col min="7" max="8" width="7.140625" style="1" customWidth="1"/>
    <col min="9" max="9" width="5.28515625" style="1" customWidth="1"/>
    <col min="10" max="10" width="21.140625" style="1" customWidth="1"/>
    <col min="11" max="11" width="17.28515625" style="1" customWidth="1"/>
    <col min="12" max="14" width="7.140625" style="1" customWidth="1"/>
    <col min="15" max="16" width="9.140625" style="1"/>
    <col min="17" max="17" width="12.7109375" style="1" bestFit="1" customWidth="1"/>
    <col min="18" max="20" width="9.140625" style="1"/>
    <col min="21" max="21" width="12.28515625" style="16" bestFit="1" customWidth="1"/>
    <col min="22" max="22" width="9.140625" style="1"/>
    <col min="23" max="23" width="11.28515625" style="1" bestFit="1" customWidth="1"/>
    <col min="24" max="16384" width="9.140625" style="1"/>
  </cols>
  <sheetData>
    <row r="3" spans="1:21">
      <c r="A3" s="1" t="s">
        <v>0</v>
      </c>
    </row>
    <row r="4" spans="1:21">
      <c r="A4" s="1" t="s">
        <v>1</v>
      </c>
    </row>
    <row r="5" spans="1:21">
      <c r="A5" s="1" t="s">
        <v>2</v>
      </c>
    </row>
    <row r="6" spans="1:21">
      <c r="A6" s="1" t="s">
        <v>3</v>
      </c>
    </row>
    <row r="8" spans="1:21">
      <c r="A8" s="4" t="s">
        <v>16</v>
      </c>
      <c r="B8" s="5" t="s">
        <v>41</v>
      </c>
      <c r="C8" s="4" t="s">
        <v>18</v>
      </c>
      <c r="D8" s="6" t="s">
        <v>19</v>
      </c>
      <c r="E8" s="4" t="s">
        <v>17</v>
      </c>
      <c r="F8" s="4" t="s">
        <v>20</v>
      </c>
      <c r="G8" s="4" t="s">
        <v>31</v>
      </c>
      <c r="H8" s="21"/>
      <c r="I8" s="26" t="s">
        <v>42</v>
      </c>
      <c r="J8" s="26" t="s">
        <v>43</v>
      </c>
      <c r="K8" s="26" t="s">
        <v>44</v>
      </c>
      <c r="L8" s="21"/>
      <c r="M8" s="21"/>
      <c r="N8" s="21"/>
      <c r="P8" s="1" t="s">
        <v>32</v>
      </c>
    </row>
    <row r="9" spans="1:21">
      <c r="A9" s="42" t="s">
        <v>15</v>
      </c>
      <c r="B9" s="43"/>
      <c r="C9" s="43"/>
      <c r="D9" s="43"/>
      <c r="E9" s="44"/>
      <c r="F9" s="7"/>
      <c r="G9" s="7"/>
      <c r="H9" s="22"/>
      <c r="I9" s="27">
        <v>1</v>
      </c>
      <c r="J9" s="27" t="s">
        <v>15</v>
      </c>
      <c r="K9" s="28"/>
      <c r="L9" s="22"/>
      <c r="M9" s="22"/>
      <c r="N9" s="22"/>
      <c r="P9" s="1" t="s">
        <v>33</v>
      </c>
    </row>
    <row r="10" spans="1:21">
      <c r="A10" s="7" t="s">
        <v>21</v>
      </c>
      <c r="B10" s="8">
        <v>4</v>
      </c>
      <c r="C10" s="7" t="s">
        <v>5</v>
      </c>
      <c r="D10" s="9">
        <v>600000</v>
      </c>
      <c r="E10" s="9">
        <f t="shared" ref="E10:E15" si="0">B10*D10</f>
        <v>2400000</v>
      </c>
      <c r="F10" s="7"/>
      <c r="G10" s="10"/>
      <c r="H10" s="23"/>
      <c r="I10" s="27">
        <v>2</v>
      </c>
      <c r="J10" s="27" t="s">
        <v>45</v>
      </c>
      <c r="K10" s="28"/>
      <c r="L10" s="23"/>
      <c r="M10" s="23"/>
      <c r="N10" s="23"/>
    </row>
    <row r="11" spans="1:21">
      <c r="A11" s="7" t="s">
        <v>4</v>
      </c>
      <c r="B11" s="8">
        <v>4</v>
      </c>
      <c r="C11" s="7" t="s">
        <v>6</v>
      </c>
      <c r="D11" s="9">
        <v>20000</v>
      </c>
      <c r="E11" s="9">
        <f t="shared" si="0"/>
        <v>80000</v>
      </c>
      <c r="F11" s="7"/>
      <c r="G11" s="10"/>
      <c r="H11" s="23"/>
      <c r="I11" s="27">
        <v>3</v>
      </c>
      <c r="J11" s="27" t="s">
        <v>12</v>
      </c>
      <c r="K11" s="28"/>
      <c r="L11" s="23"/>
      <c r="M11" s="23"/>
      <c r="N11" s="23"/>
      <c r="Q11" s="9">
        <v>3860000</v>
      </c>
      <c r="S11" s="1">
        <v>6775000</v>
      </c>
      <c r="T11" s="1">
        <v>4</v>
      </c>
      <c r="U11" s="16">
        <f>S11*T11</f>
        <v>27100000</v>
      </c>
    </row>
    <row r="12" spans="1:21">
      <c r="A12" s="7" t="s">
        <v>22</v>
      </c>
      <c r="B12" s="8">
        <v>2</v>
      </c>
      <c r="C12" s="7" t="s">
        <v>6</v>
      </c>
      <c r="D12" s="9">
        <v>200000</v>
      </c>
      <c r="E12" s="9">
        <f t="shared" si="0"/>
        <v>400000</v>
      </c>
      <c r="F12" s="7"/>
      <c r="G12" s="10"/>
      <c r="H12" s="23"/>
      <c r="I12" s="27">
        <v>4</v>
      </c>
      <c r="J12" s="27" t="s">
        <v>46</v>
      </c>
      <c r="K12" s="28"/>
      <c r="L12" s="23"/>
      <c r="M12" s="23"/>
      <c r="N12" s="23"/>
      <c r="U12" s="16">
        <v>3860000</v>
      </c>
    </row>
    <row r="13" spans="1:21">
      <c r="A13" s="7" t="s">
        <v>23</v>
      </c>
      <c r="B13" s="8">
        <v>8</v>
      </c>
      <c r="C13" s="7" t="s">
        <v>6</v>
      </c>
      <c r="D13" s="9">
        <v>35000</v>
      </c>
      <c r="E13" s="9">
        <f t="shared" si="0"/>
        <v>280000</v>
      </c>
      <c r="F13" s="7"/>
      <c r="G13" s="10"/>
      <c r="H13" s="23"/>
      <c r="I13" s="27"/>
      <c r="J13" s="27"/>
      <c r="K13" s="28"/>
      <c r="L13" s="23"/>
      <c r="M13" s="23"/>
      <c r="N13" s="23"/>
      <c r="U13" s="16">
        <f>SUM(U11:U12)</f>
        <v>30960000</v>
      </c>
    </row>
    <row r="14" spans="1:21">
      <c r="A14" s="7" t="s">
        <v>30</v>
      </c>
      <c r="B14" s="8">
        <v>5</v>
      </c>
      <c r="C14" s="7" t="s">
        <v>6</v>
      </c>
      <c r="D14" s="9">
        <v>20000</v>
      </c>
      <c r="E14" s="9">
        <f t="shared" si="0"/>
        <v>100000</v>
      </c>
      <c r="F14" s="7"/>
      <c r="G14" s="10"/>
      <c r="H14" s="23"/>
      <c r="I14" s="41" t="s">
        <v>47</v>
      </c>
      <c r="J14" s="41"/>
      <c r="K14" s="28"/>
      <c r="L14" s="23"/>
      <c r="M14" s="23"/>
      <c r="N14" s="23"/>
    </row>
    <row r="15" spans="1:21">
      <c r="A15" s="7" t="s">
        <v>24</v>
      </c>
      <c r="B15" s="8">
        <v>4</v>
      </c>
      <c r="C15" s="7" t="s">
        <v>5</v>
      </c>
      <c r="D15" s="9">
        <v>150000</v>
      </c>
      <c r="E15" s="9">
        <f t="shared" si="0"/>
        <v>600000</v>
      </c>
      <c r="F15" s="7"/>
      <c r="G15" s="10"/>
      <c r="H15" s="23"/>
      <c r="I15" s="23"/>
      <c r="J15" s="23"/>
      <c r="K15" s="23"/>
      <c r="L15" s="23"/>
      <c r="M15" s="23"/>
      <c r="N15" s="23"/>
    </row>
    <row r="16" spans="1:21">
      <c r="A16" s="46"/>
      <c r="B16" s="47"/>
      <c r="C16" s="47"/>
      <c r="D16" s="47"/>
      <c r="E16" s="48"/>
      <c r="F16" s="9">
        <f>SUM(E10:E15)</f>
        <v>3860000</v>
      </c>
      <c r="G16" s="10">
        <f>F16/F35</f>
        <v>0.31016472478907192</v>
      </c>
      <c r="H16" s="23"/>
      <c r="I16" s="23"/>
      <c r="J16" s="23"/>
      <c r="K16" s="23"/>
      <c r="L16" s="23"/>
      <c r="M16" s="23"/>
      <c r="N16" s="23"/>
    </row>
    <row r="17" spans="1:23">
      <c r="A17" s="42" t="s">
        <v>37</v>
      </c>
      <c r="B17" s="43"/>
      <c r="C17" s="43"/>
      <c r="D17" s="43"/>
      <c r="E17" s="44"/>
      <c r="F17" s="9"/>
      <c r="G17" s="10"/>
      <c r="H17" s="23"/>
      <c r="I17" s="23"/>
      <c r="J17" s="23"/>
      <c r="K17" s="23"/>
      <c r="L17" s="23"/>
      <c r="M17" s="23"/>
      <c r="N17" s="23"/>
    </row>
    <row r="18" spans="1:23">
      <c r="A18" s="7" t="s">
        <v>25</v>
      </c>
      <c r="B18" s="8">
        <v>15</v>
      </c>
      <c r="C18" s="7" t="s">
        <v>7</v>
      </c>
      <c r="D18" s="9">
        <v>180000</v>
      </c>
      <c r="E18" s="9">
        <f t="shared" ref="E18:E26" si="1">B18*D18</f>
        <v>2700000</v>
      </c>
      <c r="F18" s="7"/>
      <c r="G18" s="10"/>
      <c r="H18" s="23"/>
      <c r="I18" s="23"/>
      <c r="J18" s="23"/>
      <c r="K18" s="23"/>
      <c r="L18" s="23"/>
      <c r="M18" s="23"/>
      <c r="N18" s="23"/>
      <c r="U18" s="16">
        <v>30960000</v>
      </c>
      <c r="V18" s="1">
        <v>48</v>
      </c>
      <c r="W18" s="16">
        <f>U18/V18</f>
        <v>645000</v>
      </c>
    </row>
    <row r="19" spans="1:23">
      <c r="A19" s="7" t="s">
        <v>26</v>
      </c>
      <c r="B19" s="8">
        <v>4</v>
      </c>
      <c r="C19" s="7" t="s">
        <v>5</v>
      </c>
      <c r="D19" s="9">
        <v>50000</v>
      </c>
      <c r="E19" s="9">
        <f t="shared" si="1"/>
        <v>200000</v>
      </c>
      <c r="F19" s="7"/>
      <c r="G19" s="10"/>
      <c r="H19" s="23"/>
      <c r="I19" s="23"/>
      <c r="J19" s="23"/>
      <c r="K19" s="23"/>
      <c r="L19" s="23"/>
      <c r="M19" s="23"/>
      <c r="N19" s="23"/>
    </row>
    <row r="20" spans="1:23">
      <c r="A20" s="7" t="s">
        <v>34</v>
      </c>
      <c r="B20" s="8">
        <v>15</v>
      </c>
      <c r="C20" s="7" t="s">
        <v>11</v>
      </c>
      <c r="D20" s="9">
        <v>50000</v>
      </c>
      <c r="E20" s="9">
        <f t="shared" si="1"/>
        <v>750000</v>
      </c>
      <c r="F20" s="7"/>
      <c r="G20" s="10"/>
      <c r="H20" s="23"/>
      <c r="I20" s="23"/>
      <c r="J20" s="23"/>
      <c r="K20" s="23"/>
      <c r="L20" s="23"/>
      <c r="M20" s="23"/>
      <c r="N20" s="23"/>
    </row>
    <row r="21" spans="1:23">
      <c r="A21" s="7" t="s">
        <v>8</v>
      </c>
      <c r="B21" s="8">
        <v>15</v>
      </c>
      <c r="C21" s="7" t="s">
        <v>9</v>
      </c>
      <c r="D21" s="9">
        <v>50000</v>
      </c>
      <c r="E21" s="9">
        <f t="shared" si="1"/>
        <v>750000</v>
      </c>
      <c r="F21" s="7"/>
      <c r="G21" s="10"/>
      <c r="H21" s="23"/>
      <c r="I21" s="23"/>
      <c r="J21" s="23"/>
      <c r="K21" s="23"/>
      <c r="L21" s="23"/>
      <c r="M21" s="23"/>
      <c r="N21" s="23"/>
    </row>
    <row r="22" spans="1:23">
      <c r="A22" s="7" t="s">
        <v>10</v>
      </c>
      <c r="B22" s="8">
        <v>10</v>
      </c>
      <c r="C22" s="7" t="s">
        <v>11</v>
      </c>
      <c r="D22" s="9">
        <v>150000</v>
      </c>
      <c r="E22" s="9">
        <f t="shared" si="1"/>
        <v>1500000</v>
      </c>
      <c r="F22" s="7"/>
      <c r="G22" s="10"/>
      <c r="H22" s="23"/>
      <c r="I22" s="23"/>
      <c r="J22" s="23"/>
      <c r="K22" s="23"/>
      <c r="L22" s="23"/>
      <c r="M22" s="23"/>
      <c r="N22" s="23"/>
    </row>
    <row r="23" spans="1:23">
      <c r="A23" s="7" t="s">
        <v>27</v>
      </c>
      <c r="B23" s="8">
        <v>10</v>
      </c>
      <c r="C23" s="7" t="s">
        <v>6</v>
      </c>
      <c r="D23" s="9">
        <v>60000</v>
      </c>
      <c r="E23" s="9">
        <f t="shared" si="1"/>
        <v>600000</v>
      </c>
      <c r="F23" s="7"/>
      <c r="G23" s="10"/>
      <c r="H23" s="23"/>
      <c r="I23" s="23"/>
      <c r="J23" s="23"/>
      <c r="K23" s="23"/>
      <c r="L23" s="23"/>
      <c r="M23" s="23"/>
      <c r="N23" s="23"/>
    </row>
    <row r="24" spans="1:23">
      <c r="A24" s="7" t="s">
        <v>28</v>
      </c>
      <c r="B24" s="8">
        <v>10</v>
      </c>
      <c r="C24" s="7" t="s">
        <v>6</v>
      </c>
      <c r="D24" s="9">
        <v>2000</v>
      </c>
      <c r="E24" s="9">
        <f t="shared" si="1"/>
        <v>20000</v>
      </c>
      <c r="F24" s="7"/>
      <c r="G24" s="10"/>
      <c r="H24" s="23"/>
      <c r="I24" s="23"/>
      <c r="J24" s="23"/>
      <c r="K24" s="23"/>
      <c r="L24" s="23"/>
      <c r="M24" s="23"/>
      <c r="N24" s="23"/>
    </row>
    <row r="25" spans="1:23">
      <c r="A25" s="7" t="s">
        <v>35</v>
      </c>
      <c r="B25" s="8">
        <v>15</v>
      </c>
      <c r="C25" s="7" t="s">
        <v>36</v>
      </c>
      <c r="D25" s="9">
        <v>15000</v>
      </c>
      <c r="E25" s="9">
        <f t="shared" si="1"/>
        <v>225000</v>
      </c>
      <c r="F25" s="7"/>
      <c r="G25" s="10"/>
      <c r="H25" s="23"/>
      <c r="I25" s="23"/>
      <c r="J25" s="23"/>
      <c r="K25" s="23"/>
      <c r="L25" s="23"/>
      <c r="M25" s="23"/>
      <c r="N25" s="23"/>
    </row>
    <row r="26" spans="1:23">
      <c r="A26" s="7" t="s">
        <v>29</v>
      </c>
      <c r="B26" s="8">
        <v>10</v>
      </c>
      <c r="C26" s="7" t="s">
        <v>6</v>
      </c>
      <c r="D26" s="9">
        <v>3000</v>
      </c>
      <c r="E26" s="9">
        <f t="shared" si="1"/>
        <v>30000</v>
      </c>
      <c r="F26" s="9"/>
      <c r="G26" s="10"/>
      <c r="H26" s="23"/>
      <c r="I26" s="23"/>
      <c r="J26" s="23"/>
      <c r="K26" s="23"/>
      <c r="L26" s="23"/>
      <c r="M26" s="23"/>
      <c r="N26" s="23"/>
    </row>
    <row r="27" spans="1:23">
      <c r="A27" s="46"/>
      <c r="B27" s="47"/>
      <c r="C27" s="47"/>
      <c r="D27" s="47"/>
      <c r="E27" s="48"/>
      <c r="F27" s="9">
        <f>SUM(E18:E26)</f>
        <v>6775000</v>
      </c>
      <c r="G27" s="10">
        <f>F27/F35</f>
        <v>0.54439533949377261</v>
      </c>
      <c r="H27" s="23"/>
      <c r="I27" s="23"/>
      <c r="J27" s="23"/>
      <c r="K27" s="23"/>
      <c r="L27" s="23"/>
      <c r="M27" s="23"/>
      <c r="N27" s="23"/>
    </row>
    <row r="28" spans="1:23">
      <c r="A28" s="20" t="s">
        <v>38</v>
      </c>
      <c r="B28" s="17"/>
      <c r="C28" s="17"/>
      <c r="D28" s="17"/>
      <c r="E28" s="18"/>
      <c r="F28" s="9"/>
      <c r="G28" s="10"/>
      <c r="H28" s="23"/>
      <c r="I28" s="23"/>
      <c r="J28" s="23"/>
      <c r="K28" s="23"/>
      <c r="L28" s="23"/>
      <c r="M28" s="23"/>
      <c r="N28" s="23"/>
    </row>
    <row r="29" spans="1:23">
      <c r="A29" s="19" t="s">
        <v>40</v>
      </c>
      <c r="B29" s="15">
        <v>1</v>
      </c>
      <c r="C29" s="15"/>
      <c r="D29" s="9">
        <v>200000</v>
      </c>
      <c r="E29" s="9">
        <f>B29*D29</f>
        <v>200000</v>
      </c>
      <c r="F29" s="9"/>
      <c r="G29" s="10"/>
      <c r="H29" s="23"/>
      <c r="I29" s="23"/>
      <c r="J29" s="23"/>
      <c r="K29" s="23"/>
      <c r="L29" s="23"/>
      <c r="M29" s="23"/>
      <c r="N29" s="23"/>
    </row>
    <row r="30" spans="1:23">
      <c r="A30" s="7" t="s">
        <v>39</v>
      </c>
      <c r="B30" s="8">
        <v>4</v>
      </c>
      <c r="C30" s="7" t="s">
        <v>5</v>
      </c>
      <c r="D30" s="9">
        <v>350000</v>
      </c>
      <c r="E30" s="9">
        <f>B30*D30</f>
        <v>1400000</v>
      </c>
      <c r="F30" s="7"/>
      <c r="G30" s="10"/>
      <c r="H30" s="23"/>
      <c r="I30" s="23"/>
      <c r="J30" s="23"/>
      <c r="K30" s="23"/>
      <c r="L30" s="23"/>
      <c r="M30" s="23"/>
      <c r="N30" s="23"/>
    </row>
    <row r="31" spans="1:23">
      <c r="A31" s="46"/>
      <c r="B31" s="47"/>
      <c r="C31" s="47"/>
      <c r="D31" s="47"/>
      <c r="E31" s="48"/>
      <c r="F31" s="9">
        <f>SUM(E29:E30)</f>
        <v>1600000</v>
      </c>
      <c r="G31" s="10">
        <f>F31/F35</f>
        <v>0.12856568903173965</v>
      </c>
      <c r="H31" s="23"/>
      <c r="I31" s="23"/>
      <c r="J31" s="23"/>
      <c r="K31" s="23"/>
      <c r="L31" s="23"/>
      <c r="M31" s="23"/>
      <c r="N31" s="23"/>
    </row>
    <row r="32" spans="1:23">
      <c r="A32" s="42" t="s">
        <v>12</v>
      </c>
      <c r="B32" s="43"/>
      <c r="C32" s="43"/>
      <c r="D32" s="43"/>
      <c r="E32" s="43"/>
      <c r="F32" s="44"/>
      <c r="G32" s="7"/>
      <c r="H32" s="22"/>
      <c r="I32" s="22"/>
      <c r="J32" s="22"/>
      <c r="K32" s="22"/>
      <c r="L32" s="22"/>
      <c r="M32" s="22"/>
      <c r="N32" s="22"/>
    </row>
    <row r="33" spans="1:14">
      <c r="A33" s="7" t="s">
        <v>14</v>
      </c>
      <c r="B33" s="8">
        <v>30</v>
      </c>
      <c r="C33" s="7" t="s">
        <v>13</v>
      </c>
      <c r="D33" s="9">
        <v>7000</v>
      </c>
      <c r="E33" s="9">
        <f>B33*D33</f>
        <v>210000</v>
      </c>
      <c r="F33" s="7"/>
      <c r="G33" s="10"/>
      <c r="H33" s="23"/>
      <c r="I33" s="23"/>
      <c r="J33" s="23"/>
      <c r="K33" s="23"/>
      <c r="L33" s="23"/>
      <c r="M33" s="23"/>
      <c r="N33" s="23"/>
    </row>
    <row r="34" spans="1:14">
      <c r="A34" s="46"/>
      <c r="B34" s="47"/>
      <c r="C34" s="47"/>
      <c r="D34" s="47"/>
      <c r="E34" s="48"/>
      <c r="F34" s="9">
        <f>SUM(E33:E33)</f>
        <v>210000</v>
      </c>
      <c r="G34" s="10">
        <f>F34/F35</f>
        <v>1.6874246685415831E-2</v>
      </c>
      <c r="H34" s="23"/>
      <c r="I34" s="23"/>
      <c r="J34" s="23"/>
      <c r="K34" s="23"/>
      <c r="L34" s="23"/>
      <c r="M34" s="23"/>
      <c r="N34" s="23"/>
    </row>
    <row r="35" spans="1:14">
      <c r="A35" s="45" t="s">
        <v>20</v>
      </c>
      <c r="B35" s="45"/>
      <c r="C35" s="45"/>
      <c r="D35" s="45"/>
      <c r="E35" s="45"/>
      <c r="F35" s="13">
        <f>SUM(F16:F34)</f>
        <v>12445000</v>
      </c>
      <c r="G35" s="14">
        <f>SUM(G10:G34)</f>
        <v>1.0000000000000002</v>
      </c>
      <c r="H35" s="24"/>
      <c r="I35" s="24"/>
      <c r="J35" s="24"/>
      <c r="K35" s="24"/>
      <c r="L35" s="24"/>
      <c r="M35" s="24"/>
      <c r="N35" s="24"/>
    </row>
  </sheetData>
  <mergeCells count="9">
    <mergeCell ref="I14:J14"/>
    <mergeCell ref="A9:E9"/>
    <mergeCell ref="A35:E35"/>
    <mergeCell ref="A16:E16"/>
    <mergeCell ref="A27:E27"/>
    <mergeCell ref="A31:E31"/>
    <mergeCell ref="A34:E34"/>
    <mergeCell ref="A32:F32"/>
    <mergeCell ref="A17:E17"/>
  </mergeCells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66"/>
  <sheetViews>
    <sheetView topLeftCell="A79" workbookViewId="0">
      <selection activeCell="B34" sqref="B34:H52"/>
    </sheetView>
  </sheetViews>
  <sheetFormatPr defaultRowHeight="15"/>
  <cols>
    <col min="1" max="1" width="9.140625" style="1"/>
    <col min="2" max="2" width="26.140625" style="1" customWidth="1"/>
    <col min="3" max="3" width="14.5703125" style="2" customWidth="1"/>
    <col min="4" max="4" width="9.140625" style="31"/>
    <col min="5" max="5" width="13" style="3" bestFit="1" customWidth="1"/>
    <col min="6" max="6" width="13.42578125" style="1" customWidth="1"/>
    <col min="7" max="7" width="15.28515625" style="1" customWidth="1"/>
    <col min="8" max="9" width="7.140625" style="1" customWidth="1"/>
    <col min="10" max="10" width="5.28515625" style="1" customWidth="1"/>
    <col min="11" max="11" width="21.140625" style="1" customWidth="1"/>
    <col min="12" max="12" width="17.28515625" style="1" customWidth="1"/>
    <col min="13" max="15" width="7.140625" style="1" customWidth="1"/>
    <col min="16" max="17" width="9.140625" style="1"/>
    <col min="18" max="18" width="12.7109375" style="1" bestFit="1" customWidth="1"/>
    <col min="19" max="21" width="9.140625" style="1"/>
    <col min="22" max="22" width="12.28515625" style="16" bestFit="1" customWidth="1"/>
    <col min="23" max="23" width="9.140625" style="1"/>
    <col min="24" max="24" width="11.28515625" style="1" bestFit="1" customWidth="1"/>
    <col min="25" max="16384" width="9.140625" style="1"/>
  </cols>
  <sheetData>
    <row r="3" spans="2:22">
      <c r="B3" s="1" t="s">
        <v>0</v>
      </c>
    </row>
    <row r="4" spans="2:22">
      <c r="B4" s="1" t="s">
        <v>1</v>
      </c>
    </row>
    <row r="5" spans="2:22">
      <c r="B5" s="1" t="s">
        <v>2</v>
      </c>
    </row>
    <row r="6" spans="2:22">
      <c r="B6" s="1" t="s">
        <v>3</v>
      </c>
    </row>
    <row r="8" spans="2:22">
      <c r="B8" s="12" t="s">
        <v>16</v>
      </c>
      <c r="C8" s="5" t="s">
        <v>41</v>
      </c>
      <c r="D8" s="12" t="s">
        <v>18</v>
      </c>
      <c r="E8" s="6" t="s">
        <v>19</v>
      </c>
      <c r="F8" s="12" t="s">
        <v>17</v>
      </c>
      <c r="G8" s="12" t="s">
        <v>20</v>
      </c>
      <c r="H8" s="12" t="s">
        <v>31</v>
      </c>
      <c r="I8" s="21"/>
      <c r="J8" s="26" t="s">
        <v>42</v>
      </c>
      <c r="K8" s="26" t="s">
        <v>43</v>
      </c>
      <c r="L8" s="26" t="s">
        <v>44</v>
      </c>
      <c r="M8" s="21"/>
      <c r="N8" s="21"/>
      <c r="O8" s="21"/>
      <c r="Q8" s="1" t="s">
        <v>32</v>
      </c>
    </row>
    <row r="9" spans="2:22">
      <c r="B9" s="49" t="s">
        <v>74</v>
      </c>
      <c r="C9" s="50"/>
      <c r="D9" s="50"/>
      <c r="E9" s="50"/>
      <c r="F9" s="50"/>
      <c r="G9" s="50"/>
      <c r="H9" s="51"/>
      <c r="I9" s="22"/>
      <c r="J9" s="27">
        <v>1</v>
      </c>
      <c r="K9" s="27" t="s">
        <v>102</v>
      </c>
      <c r="L9" s="36">
        <f>G32</f>
        <v>6094000</v>
      </c>
      <c r="M9" s="22"/>
      <c r="N9" s="22"/>
      <c r="O9" s="22"/>
      <c r="Q9" s="1" t="s">
        <v>33</v>
      </c>
    </row>
    <row r="10" spans="2:22">
      <c r="B10" s="30" t="s">
        <v>48</v>
      </c>
      <c r="C10" s="29">
        <v>40</v>
      </c>
      <c r="D10" s="15" t="s">
        <v>69</v>
      </c>
      <c r="E10" s="9">
        <v>50000</v>
      </c>
      <c r="F10" s="9">
        <f t="shared" ref="F10:F31" si="0">C10*E10</f>
        <v>2000000</v>
      </c>
      <c r="G10" s="7"/>
      <c r="H10" s="10"/>
      <c r="I10" s="23"/>
      <c r="J10" s="27">
        <v>2</v>
      </c>
      <c r="K10" s="27" t="s">
        <v>15</v>
      </c>
      <c r="L10" s="36">
        <f>G52</f>
        <v>3281000</v>
      </c>
      <c r="M10" s="23"/>
      <c r="N10" s="23"/>
      <c r="O10" s="23"/>
    </row>
    <row r="11" spans="2:22">
      <c r="B11" s="30" t="s">
        <v>49</v>
      </c>
      <c r="C11" s="29">
        <v>4</v>
      </c>
      <c r="D11" s="15" t="s">
        <v>69</v>
      </c>
      <c r="E11" s="9">
        <v>15000</v>
      </c>
      <c r="F11" s="9">
        <f t="shared" si="0"/>
        <v>60000</v>
      </c>
      <c r="G11" s="7"/>
      <c r="H11" s="10"/>
      <c r="I11" s="23"/>
      <c r="J11" s="27">
        <v>3</v>
      </c>
      <c r="K11" s="27" t="s">
        <v>12</v>
      </c>
      <c r="L11" s="36">
        <f>G65</f>
        <v>750000</v>
      </c>
      <c r="M11" s="23"/>
      <c r="N11" s="23"/>
      <c r="O11" s="23"/>
      <c r="R11" s="9">
        <v>3860000</v>
      </c>
      <c r="T11" s="1">
        <v>6775000</v>
      </c>
      <c r="U11" s="1">
        <v>4</v>
      </c>
      <c r="V11" s="16">
        <f>T11*U11</f>
        <v>27100000</v>
      </c>
    </row>
    <row r="12" spans="2:22">
      <c r="B12" s="30" t="s">
        <v>50</v>
      </c>
      <c r="C12" s="29">
        <v>4</v>
      </c>
      <c r="D12" s="15" t="s">
        <v>69</v>
      </c>
      <c r="E12" s="9">
        <v>30000</v>
      </c>
      <c r="F12" s="9">
        <f t="shared" si="0"/>
        <v>120000</v>
      </c>
      <c r="G12" s="7"/>
      <c r="H12" s="10"/>
      <c r="I12" s="23"/>
      <c r="J12" s="27">
        <v>4</v>
      </c>
      <c r="K12" s="27" t="s">
        <v>46</v>
      </c>
      <c r="L12" s="36">
        <f>G59</f>
        <v>745000</v>
      </c>
      <c r="M12" s="23"/>
      <c r="N12" s="23"/>
      <c r="O12" s="23"/>
      <c r="V12" s="16">
        <v>3860000</v>
      </c>
    </row>
    <row r="13" spans="2:22">
      <c r="B13" s="30" t="s">
        <v>51</v>
      </c>
      <c r="C13" s="29">
        <v>4</v>
      </c>
      <c r="D13" s="15" t="s">
        <v>69</v>
      </c>
      <c r="E13" s="9">
        <v>20000</v>
      </c>
      <c r="F13" s="9">
        <f t="shared" si="0"/>
        <v>80000</v>
      </c>
      <c r="G13" s="7"/>
      <c r="H13" s="10"/>
      <c r="I13" s="23"/>
      <c r="J13" s="41" t="s">
        <v>47</v>
      </c>
      <c r="K13" s="41"/>
      <c r="L13" s="36">
        <f>SUM(L9:L12)</f>
        <v>10870000</v>
      </c>
      <c r="M13" s="23"/>
      <c r="N13" s="23"/>
      <c r="O13" s="23"/>
      <c r="V13" s="16">
        <f>SUM(V11:V12)</f>
        <v>30960000</v>
      </c>
    </row>
    <row r="14" spans="2:22">
      <c r="B14" s="30" t="s">
        <v>52</v>
      </c>
      <c r="C14" s="29">
        <v>4</v>
      </c>
      <c r="D14" s="15" t="s">
        <v>69</v>
      </c>
      <c r="E14" s="9">
        <v>20000</v>
      </c>
      <c r="F14" s="9">
        <f t="shared" si="0"/>
        <v>80000</v>
      </c>
      <c r="G14" s="7"/>
      <c r="H14" s="10"/>
      <c r="I14" s="23"/>
      <c r="J14" s="23"/>
      <c r="K14" s="23"/>
      <c r="L14" s="23"/>
      <c r="M14" s="23"/>
      <c r="N14" s="23"/>
      <c r="O14" s="23"/>
    </row>
    <row r="15" spans="2:22">
      <c r="B15" s="30" t="s">
        <v>53</v>
      </c>
      <c r="C15" s="29">
        <v>20</v>
      </c>
      <c r="D15" s="15" t="s">
        <v>69</v>
      </c>
      <c r="E15" s="9">
        <v>20000</v>
      </c>
      <c r="F15" s="9">
        <f t="shared" si="0"/>
        <v>400000</v>
      </c>
      <c r="G15" s="7"/>
      <c r="H15" s="10"/>
      <c r="I15" s="23"/>
      <c r="J15" s="23"/>
      <c r="K15" s="23"/>
      <c r="L15" s="23"/>
      <c r="M15" s="23"/>
      <c r="N15" s="23"/>
      <c r="O15" s="23"/>
    </row>
    <row r="16" spans="2:22">
      <c r="B16" s="30" t="s">
        <v>54</v>
      </c>
      <c r="C16" s="29">
        <v>10</v>
      </c>
      <c r="D16" s="15" t="s">
        <v>69</v>
      </c>
      <c r="E16" s="9">
        <v>20000</v>
      </c>
      <c r="F16" s="9">
        <f t="shared" si="0"/>
        <v>200000</v>
      </c>
      <c r="G16" s="7"/>
      <c r="H16" s="10"/>
      <c r="I16" s="23"/>
      <c r="J16" s="23"/>
      <c r="K16" s="23"/>
      <c r="L16" s="23"/>
      <c r="M16" s="23"/>
      <c r="N16" s="23"/>
      <c r="O16" s="23"/>
    </row>
    <row r="17" spans="2:24">
      <c r="B17" s="30" t="s">
        <v>55</v>
      </c>
      <c r="C17" s="29">
        <v>4</v>
      </c>
      <c r="D17" s="15" t="s">
        <v>69</v>
      </c>
      <c r="E17" s="9">
        <v>18000</v>
      </c>
      <c r="F17" s="9">
        <f t="shared" si="0"/>
        <v>72000</v>
      </c>
      <c r="G17" s="7"/>
      <c r="H17" s="10"/>
      <c r="I17" s="23"/>
      <c r="J17" s="23"/>
      <c r="K17" s="23"/>
      <c r="L17" s="23"/>
      <c r="M17" s="23"/>
      <c r="N17" s="23"/>
      <c r="O17" s="23"/>
    </row>
    <row r="18" spans="2:24">
      <c r="B18" s="30" t="s">
        <v>56</v>
      </c>
      <c r="C18" s="29">
        <v>4</v>
      </c>
      <c r="D18" s="15" t="s">
        <v>69</v>
      </c>
      <c r="E18" s="9">
        <v>10000</v>
      </c>
      <c r="F18" s="9">
        <f t="shared" si="0"/>
        <v>40000</v>
      </c>
      <c r="G18" s="7"/>
      <c r="H18" s="10"/>
      <c r="I18" s="23"/>
      <c r="J18" s="23"/>
      <c r="K18" s="23"/>
      <c r="L18" s="23"/>
      <c r="M18" s="23"/>
      <c r="N18" s="23"/>
      <c r="O18" s="23"/>
      <c r="V18" s="16">
        <v>30960000</v>
      </c>
      <c r="W18" s="1">
        <v>48</v>
      </c>
      <c r="X18" s="16">
        <f>V18/W18</f>
        <v>645000</v>
      </c>
    </row>
    <row r="19" spans="2:24">
      <c r="B19" s="30" t="s">
        <v>57</v>
      </c>
      <c r="C19" s="29">
        <v>10</v>
      </c>
      <c r="D19" s="15" t="s">
        <v>69</v>
      </c>
      <c r="E19" s="9">
        <v>19000</v>
      </c>
      <c r="F19" s="9">
        <f t="shared" si="0"/>
        <v>190000</v>
      </c>
      <c r="G19" s="7"/>
      <c r="H19" s="10"/>
      <c r="I19" s="23"/>
      <c r="J19" s="23"/>
      <c r="K19" s="23"/>
      <c r="L19" s="23"/>
      <c r="M19" s="23"/>
      <c r="N19" s="23"/>
      <c r="O19" s="23"/>
    </row>
    <row r="20" spans="2:24">
      <c r="B20" s="30" t="s">
        <v>58</v>
      </c>
      <c r="C20" s="29">
        <v>40</v>
      </c>
      <c r="D20" s="15" t="s">
        <v>69</v>
      </c>
      <c r="E20" s="9">
        <v>5000</v>
      </c>
      <c r="F20" s="9">
        <f t="shared" si="0"/>
        <v>200000</v>
      </c>
      <c r="G20" s="7"/>
      <c r="H20" s="10"/>
      <c r="I20" s="23"/>
      <c r="J20" s="23"/>
      <c r="K20" s="23"/>
      <c r="L20" s="23"/>
      <c r="M20" s="23"/>
      <c r="N20" s="23"/>
      <c r="O20" s="23"/>
    </row>
    <row r="21" spans="2:24">
      <c r="B21" s="30" t="s">
        <v>59</v>
      </c>
      <c r="C21" s="29">
        <v>40</v>
      </c>
      <c r="D21" s="15" t="s">
        <v>69</v>
      </c>
      <c r="E21" s="9">
        <v>8000</v>
      </c>
      <c r="F21" s="9">
        <f t="shared" si="0"/>
        <v>320000</v>
      </c>
      <c r="G21" s="7"/>
      <c r="H21" s="10"/>
      <c r="I21" s="23"/>
      <c r="J21" s="23"/>
      <c r="K21" s="23"/>
      <c r="L21" s="23"/>
      <c r="M21" s="23"/>
      <c r="N21" s="23"/>
      <c r="O21" s="23"/>
    </row>
    <row r="22" spans="2:24">
      <c r="B22" s="30" t="s">
        <v>60</v>
      </c>
      <c r="C22" s="29">
        <v>4</v>
      </c>
      <c r="D22" s="15" t="s">
        <v>69</v>
      </c>
      <c r="E22" s="9">
        <v>10000</v>
      </c>
      <c r="F22" s="9">
        <f t="shared" si="0"/>
        <v>40000</v>
      </c>
      <c r="G22" s="7"/>
      <c r="H22" s="10"/>
      <c r="I22" s="23"/>
      <c r="J22" s="23"/>
      <c r="K22" s="23"/>
      <c r="L22" s="23"/>
      <c r="M22" s="23"/>
      <c r="N22" s="23"/>
      <c r="O22" s="23"/>
    </row>
    <row r="23" spans="2:24">
      <c r="B23" s="30" t="s">
        <v>61</v>
      </c>
      <c r="C23" s="29">
        <v>4</v>
      </c>
      <c r="D23" s="15" t="s">
        <v>69</v>
      </c>
      <c r="E23" s="9">
        <v>15000</v>
      </c>
      <c r="F23" s="9">
        <f t="shared" si="0"/>
        <v>60000</v>
      </c>
      <c r="G23" s="7"/>
      <c r="H23" s="10"/>
      <c r="I23" s="23"/>
      <c r="J23" s="23"/>
      <c r="K23" s="23"/>
      <c r="L23" s="23"/>
      <c r="M23" s="23"/>
      <c r="N23" s="23"/>
      <c r="O23" s="23"/>
    </row>
    <row r="24" spans="2:24">
      <c r="B24" s="30" t="s">
        <v>62</v>
      </c>
      <c r="C24" s="29">
        <v>4</v>
      </c>
      <c r="D24" s="15" t="s">
        <v>69</v>
      </c>
      <c r="E24" s="9">
        <v>5000</v>
      </c>
      <c r="F24" s="9">
        <f t="shared" si="0"/>
        <v>20000</v>
      </c>
      <c r="G24" s="7"/>
      <c r="H24" s="10"/>
      <c r="I24" s="23"/>
      <c r="J24" s="23"/>
      <c r="K24" s="23"/>
      <c r="L24" s="23"/>
      <c r="M24" s="23"/>
      <c r="N24" s="23"/>
      <c r="O24" s="23"/>
    </row>
    <row r="25" spans="2:24">
      <c r="B25" s="30" t="s">
        <v>63</v>
      </c>
      <c r="C25" s="29">
        <v>4</v>
      </c>
      <c r="D25" s="15" t="s">
        <v>69</v>
      </c>
      <c r="E25" s="9">
        <v>50000</v>
      </c>
      <c r="F25" s="9">
        <f t="shared" si="0"/>
        <v>200000</v>
      </c>
      <c r="G25" s="7"/>
      <c r="H25" s="10"/>
      <c r="I25" s="23"/>
      <c r="J25" s="23"/>
      <c r="K25" s="23"/>
      <c r="L25" s="23"/>
      <c r="M25" s="23"/>
      <c r="N25" s="23"/>
      <c r="O25" s="23"/>
    </row>
    <row r="26" spans="2:24">
      <c r="B26" s="30" t="s">
        <v>71</v>
      </c>
      <c r="C26" s="29">
        <v>1</v>
      </c>
      <c r="D26" s="15" t="s">
        <v>70</v>
      </c>
      <c r="E26" s="9">
        <v>250000</v>
      </c>
      <c r="F26" s="9">
        <f t="shared" si="0"/>
        <v>250000</v>
      </c>
      <c r="G26" s="7"/>
      <c r="H26" s="10"/>
      <c r="I26" s="23"/>
      <c r="J26" s="23"/>
      <c r="K26" s="23"/>
      <c r="L26" s="23"/>
      <c r="M26" s="23"/>
      <c r="N26" s="23"/>
      <c r="O26" s="23"/>
    </row>
    <row r="27" spans="2:24">
      <c r="B27" s="30" t="s">
        <v>64</v>
      </c>
      <c r="C27" s="29">
        <v>20</v>
      </c>
      <c r="D27" s="15" t="s">
        <v>13</v>
      </c>
      <c r="E27" s="9">
        <v>30000</v>
      </c>
      <c r="F27" s="9">
        <f t="shared" si="0"/>
        <v>600000</v>
      </c>
      <c r="G27" s="7"/>
      <c r="H27" s="10"/>
      <c r="I27" s="23"/>
      <c r="J27" s="23"/>
      <c r="K27" s="23"/>
      <c r="L27" s="23"/>
      <c r="M27" s="23"/>
      <c r="N27" s="23"/>
      <c r="O27" s="23"/>
    </row>
    <row r="28" spans="2:24">
      <c r="B28" s="30" t="s">
        <v>65</v>
      </c>
      <c r="C28" s="29">
        <v>10</v>
      </c>
      <c r="D28" s="15" t="s">
        <v>69</v>
      </c>
      <c r="E28" s="9">
        <v>35000</v>
      </c>
      <c r="F28" s="9">
        <f t="shared" si="0"/>
        <v>350000</v>
      </c>
      <c r="G28" s="7"/>
      <c r="H28" s="10"/>
      <c r="I28" s="23"/>
      <c r="J28" s="23"/>
      <c r="K28" s="23"/>
      <c r="L28" s="23"/>
      <c r="M28" s="23"/>
      <c r="N28" s="23"/>
      <c r="O28" s="23"/>
    </row>
    <row r="29" spans="2:24">
      <c r="B29" s="30" t="s">
        <v>66</v>
      </c>
      <c r="C29" s="29">
        <v>4</v>
      </c>
      <c r="D29" s="15" t="s">
        <v>72</v>
      </c>
      <c r="E29" s="9">
        <v>15000</v>
      </c>
      <c r="F29" s="9">
        <f t="shared" si="0"/>
        <v>60000</v>
      </c>
      <c r="G29" s="7"/>
      <c r="H29" s="10"/>
      <c r="I29" s="23"/>
      <c r="J29" s="23"/>
      <c r="K29" s="23"/>
      <c r="L29" s="23"/>
      <c r="M29" s="23"/>
      <c r="N29" s="23"/>
      <c r="O29" s="23"/>
    </row>
    <row r="30" spans="2:24">
      <c r="B30" s="30" t="s">
        <v>67</v>
      </c>
      <c r="C30" s="29">
        <v>4</v>
      </c>
      <c r="D30" s="15" t="s">
        <v>69</v>
      </c>
      <c r="E30" s="9">
        <v>38000</v>
      </c>
      <c r="F30" s="9">
        <f t="shared" si="0"/>
        <v>152000</v>
      </c>
      <c r="G30" s="7"/>
      <c r="H30" s="10"/>
      <c r="I30" s="23"/>
      <c r="J30" s="23"/>
      <c r="K30" s="23"/>
      <c r="L30" s="23"/>
      <c r="M30" s="23"/>
      <c r="N30" s="23"/>
      <c r="O30" s="23"/>
    </row>
    <row r="31" spans="2:24">
      <c r="B31" s="30" t="s">
        <v>68</v>
      </c>
      <c r="C31" s="29">
        <v>2</v>
      </c>
      <c r="D31" s="15" t="s">
        <v>73</v>
      </c>
      <c r="E31" s="9">
        <v>300000</v>
      </c>
      <c r="F31" s="9">
        <f t="shared" si="0"/>
        <v>600000</v>
      </c>
      <c r="G31" s="7"/>
      <c r="H31" s="10"/>
      <c r="I31" s="23"/>
      <c r="J31" s="22"/>
      <c r="K31" s="22"/>
      <c r="L31" s="22"/>
      <c r="M31" s="23"/>
      <c r="N31" s="23"/>
      <c r="O31" s="23"/>
    </row>
    <row r="32" spans="2:24">
      <c r="B32" s="46" t="s">
        <v>101</v>
      </c>
      <c r="C32" s="47"/>
      <c r="D32" s="47"/>
      <c r="E32" s="47"/>
      <c r="F32" s="48"/>
      <c r="G32" s="9">
        <f>SUM(F10:F31)</f>
        <v>6094000</v>
      </c>
      <c r="H32" s="10">
        <f>G32/G66</f>
        <v>0.56062557497700094</v>
      </c>
      <c r="I32" s="22"/>
      <c r="J32" s="23"/>
      <c r="K32" s="23"/>
      <c r="L32" s="23"/>
      <c r="M32" s="22"/>
      <c r="N32" s="22"/>
      <c r="O32" s="22"/>
    </row>
    <row r="33" spans="1:15">
      <c r="A33" s="39"/>
      <c r="B33" s="11"/>
      <c r="C33" s="17"/>
      <c r="D33" s="17"/>
      <c r="E33" s="17"/>
      <c r="F33" s="17"/>
      <c r="G33" s="37"/>
      <c r="H33" s="38"/>
      <c r="I33" s="40"/>
      <c r="J33" s="23"/>
      <c r="K33" s="23"/>
      <c r="L33" s="23"/>
      <c r="M33" s="23"/>
      <c r="N33" s="23"/>
      <c r="O33" s="23"/>
    </row>
    <row r="34" spans="1:15">
      <c r="B34" s="12" t="s">
        <v>16</v>
      </c>
      <c r="C34" s="5" t="s">
        <v>41</v>
      </c>
      <c r="D34" s="12" t="s">
        <v>18</v>
      </c>
      <c r="E34" s="6" t="s">
        <v>19</v>
      </c>
      <c r="F34" s="12" t="s">
        <v>17</v>
      </c>
      <c r="G34" s="12" t="s">
        <v>20</v>
      </c>
      <c r="H34" s="12" t="s">
        <v>31</v>
      </c>
      <c r="I34" s="23"/>
      <c r="J34" s="24"/>
      <c r="K34" s="24"/>
      <c r="L34" s="24"/>
      <c r="M34" s="23"/>
      <c r="N34" s="23"/>
      <c r="O34" s="23"/>
    </row>
    <row r="35" spans="1:15">
      <c r="B35" s="49" t="s">
        <v>15</v>
      </c>
      <c r="C35" s="50"/>
      <c r="D35" s="50"/>
      <c r="E35" s="50"/>
      <c r="F35" s="50"/>
      <c r="G35" s="50"/>
      <c r="H35" s="51"/>
      <c r="I35" s="24"/>
      <c r="M35" s="24"/>
      <c r="N35" s="24"/>
      <c r="O35" s="24"/>
    </row>
    <row r="36" spans="1:15">
      <c r="B36" s="7" t="s">
        <v>75</v>
      </c>
      <c r="C36" s="8">
        <v>3</v>
      </c>
      <c r="D36" s="15" t="s">
        <v>6</v>
      </c>
      <c r="E36" s="9">
        <v>50000</v>
      </c>
      <c r="F36" s="9">
        <f t="shared" ref="F36:F51" si="1">C36*E36</f>
        <v>150000</v>
      </c>
      <c r="G36" s="7"/>
      <c r="H36" s="10"/>
    </row>
    <row r="37" spans="1:15">
      <c r="B37" s="7" t="s">
        <v>76</v>
      </c>
      <c r="C37" s="8">
        <v>6</v>
      </c>
      <c r="D37" s="15" t="s">
        <v>6</v>
      </c>
      <c r="E37" s="9">
        <v>30000</v>
      </c>
      <c r="F37" s="9">
        <f t="shared" si="1"/>
        <v>180000</v>
      </c>
      <c r="G37" s="7"/>
      <c r="H37" s="10"/>
    </row>
    <row r="38" spans="1:15">
      <c r="B38" s="7" t="s">
        <v>77</v>
      </c>
      <c r="C38" s="8">
        <v>6</v>
      </c>
      <c r="D38" s="15" t="s">
        <v>6</v>
      </c>
      <c r="E38" s="9">
        <v>25000</v>
      </c>
      <c r="F38" s="9">
        <f t="shared" si="1"/>
        <v>150000</v>
      </c>
      <c r="G38" s="7"/>
      <c r="H38" s="10"/>
    </row>
    <row r="39" spans="1:15">
      <c r="B39" s="7" t="s">
        <v>78</v>
      </c>
      <c r="C39" s="8">
        <v>6</v>
      </c>
      <c r="D39" s="15" t="s">
        <v>91</v>
      </c>
      <c r="E39" s="9">
        <v>20000</v>
      </c>
      <c r="F39" s="9">
        <f t="shared" si="1"/>
        <v>120000</v>
      </c>
      <c r="G39" s="7"/>
      <c r="H39" s="10"/>
    </row>
    <row r="40" spans="1:15">
      <c r="B40" s="7" t="s">
        <v>79</v>
      </c>
      <c r="C40" s="8">
        <v>5</v>
      </c>
      <c r="D40" s="15" t="s">
        <v>91</v>
      </c>
      <c r="E40" s="9">
        <v>35000</v>
      </c>
      <c r="F40" s="9">
        <f t="shared" si="1"/>
        <v>175000</v>
      </c>
      <c r="G40" s="7"/>
      <c r="H40" s="10"/>
    </row>
    <row r="41" spans="1:15">
      <c r="B41" s="7" t="s">
        <v>80</v>
      </c>
      <c r="C41" s="8">
        <v>8</v>
      </c>
      <c r="D41" s="15" t="s">
        <v>92</v>
      </c>
      <c r="E41" s="9">
        <v>50000</v>
      </c>
      <c r="F41" s="9">
        <f t="shared" si="1"/>
        <v>400000</v>
      </c>
      <c r="G41" s="7"/>
      <c r="H41" s="10"/>
    </row>
    <row r="42" spans="1:15">
      <c r="B42" s="7" t="s">
        <v>81</v>
      </c>
      <c r="C42" s="8">
        <v>8</v>
      </c>
      <c r="D42" s="15" t="s">
        <v>92</v>
      </c>
      <c r="E42" s="9">
        <v>25000</v>
      </c>
      <c r="F42" s="9">
        <f t="shared" si="1"/>
        <v>200000</v>
      </c>
      <c r="G42" s="7"/>
      <c r="H42" s="10"/>
    </row>
    <row r="43" spans="1:15">
      <c r="B43" s="7" t="s">
        <v>82</v>
      </c>
      <c r="C43" s="8">
        <v>4</v>
      </c>
      <c r="D43" s="15" t="s">
        <v>6</v>
      </c>
      <c r="E43" s="9">
        <v>75000</v>
      </c>
      <c r="F43" s="9">
        <f t="shared" si="1"/>
        <v>300000</v>
      </c>
      <c r="G43" s="7"/>
      <c r="H43" s="10"/>
    </row>
    <row r="44" spans="1:15">
      <c r="B44" s="7" t="s">
        <v>83</v>
      </c>
      <c r="C44" s="8">
        <v>8</v>
      </c>
      <c r="D44" s="15" t="s">
        <v>6</v>
      </c>
      <c r="E44" s="9">
        <v>35000</v>
      </c>
      <c r="F44" s="9">
        <f t="shared" si="1"/>
        <v>280000</v>
      </c>
      <c r="G44" s="7"/>
      <c r="H44" s="10"/>
    </row>
    <row r="45" spans="1:15">
      <c r="B45" s="7" t="s">
        <v>84</v>
      </c>
      <c r="C45" s="8">
        <v>4</v>
      </c>
      <c r="D45" s="15" t="s">
        <v>6</v>
      </c>
      <c r="E45" s="9">
        <v>50000</v>
      </c>
      <c r="F45" s="9">
        <f t="shared" si="1"/>
        <v>200000</v>
      </c>
      <c r="G45" s="7"/>
      <c r="H45" s="10"/>
    </row>
    <row r="46" spans="1:15">
      <c r="B46" s="7" t="s">
        <v>85</v>
      </c>
      <c r="C46" s="8">
        <v>4</v>
      </c>
      <c r="D46" s="15" t="s">
        <v>91</v>
      </c>
      <c r="E46" s="9">
        <v>15000</v>
      </c>
      <c r="F46" s="9">
        <f t="shared" si="1"/>
        <v>60000</v>
      </c>
      <c r="G46" s="7"/>
      <c r="H46" s="10"/>
    </row>
    <row r="47" spans="1:15">
      <c r="B47" s="7" t="s">
        <v>86</v>
      </c>
      <c r="C47" s="8">
        <v>4</v>
      </c>
      <c r="D47" s="15" t="s">
        <v>6</v>
      </c>
      <c r="E47" s="9">
        <v>5000</v>
      </c>
      <c r="F47" s="9">
        <f t="shared" si="1"/>
        <v>20000</v>
      </c>
      <c r="G47" s="7"/>
      <c r="H47" s="10"/>
    </row>
    <row r="48" spans="1:15">
      <c r="B48" s="7" t="s">
        <v>87</v>
      </c>
      <c r="C48" s="8">
        <v>10</v>
      </c>
      <c r="D48" s="15" t="s">
        <v>92</v>
      </c>
      <c r="E48" s="9">
        <v>50000</v>
      </c>
      <c r="F48" s="9">
        <f t="shared" si="1"/>
        <v>500000</v>
      </c>
      <c r="G48" s="7"/>
      <c r="H48" s="10"/>
    </row>
    <row r="49" spans="2:8">
      <c r="B49" s="7" t="s">
        <v>88</v>
      </c>
      <c r="C49" s="8">
        <v>5</v>
      </c>
      <c r="D49" s="15" t="s">
        <v>6</v>
      </c>
      <c r="E49" s="9">
        <v>10000</v>
      </c>
      <c r="F49" s="9">
        <f t="shared" si="1"/>
        <v>50000</v>
      </c>
      <c r="G49" s="7"/>
      <c r="H49" s="10"/>
    </row>
    <row r="50" spans="2:8">
      <c r="B50" s="7" t="s">
        <v>89</v>
      </c>
      <c r="C50" s="8">
        <v>8</v>
      </c>
      <c r="D50" s="15" t="s">
        <v>91</v>
      </c>
      <c r="E50" s="9">
        <v>2000</v>
      </c>
      <c r="F50" s="9">
        <f t="shared" si="1"/>
        <v>16000</v>
      </c>
      <c r="G50" s="7"/>
      <c r="H50" s="10"/>
    </row>
    <row r="51" spans="2:8">
      <c r="B51" s="7" t="s">
        <v>90</v>
      </c>
      <c r="C51" s="8">
        <v>8</v>
      </c>
      <c r="D51" s="15" t="s">
        <v>6</v>
      </c>
      <c r="E51" s="9">
        <v>60000</v>
      </c>
      <c r="F51" s="9">
        <f t="shared" si="1"/>
        <v>480000</v>
      </c>
      <c r="G51" s="7"/>
      <c r="H51" s="10"/>
    </row>
    <row r="52" spans="2:8">
      <c r="B52" s="46" t="s">
        <v>101</v>
      </c>
      <c r="C52" s="47"/>
      <c r="D52" s="47"/>
      <c r="E52" s="47"/>
      <c r="F52" s="48"/>
      <c r="G52" s="9">
        <f>SUM(F36:F51)</f>
        <v>3281000</v>
      </c>
      <c r="H52" s="10">
        <f>G52/G66</f>
        <v>0.30183992640294388</v>
      </c>
    </row>
    <row r="53" spans="2:8">
      <c r="B53" s="12" t="s">
        <v>16</v>
      </c>
      <c r="C53" s="5" t="s">
        <v>41</v>
      </c>
      <c r="D53" s="12" t="s">
        <v>18</v>
      </c>
      <c r="E53" s="6" t="s">
        <v>19</v>
      </c>
      <c r="F53" s="12" t="s">
        <v>17</v>
      </c>
      <c r="G53" s="12" t="s">
        <v>20</v>
      </c>
      <c r="H53" s="12" t="s">
        <v>31</v>
      </c>
    </row>
    <row r="54" spans="2:8">
      <c r="B54" s="49" t="s">
        <v>38</v>
      </c>
      <c r="C54" s="50"/>
      <c r="D54" s="50"/>
      <c r="E54" s="50"/>
      <c r="F54" s="50"/>
      <c r="G54" s="50"/>
      <c r="H54" s="51"/>
    </row>
    <row r="55" spans="2:8">
      <c r="B55" s="32" t="s">
        <v>93</v>
      </c>
      <c r="C55" s="15">
        <v>100</v>
      </c>
      <c r="D55" s="15" t="s">
        <v>70</v>
      </c>
      <c r="E55" s="9">
        <v>250</v>
      </c>
      <c r="F55" s="9">
        <f>C55*E55</f>
        <v>25000</v>
      </c>
      <c r="G55" s="9"/>
      <c r="H55" s="10"/>
    </row>
    <row r="56" spans="2:8">
      <c r="B56" s="32" t="s">
        <v>94</v>
      </c>
      <c r="C56" s="15">
        <v>1</v>
      </c>
      <c r="D56" s="15" t="s">
        <v>92</v>
      </c>
      <c r="E56" s="9">
        <v>20000</v>
      </c>
      <c r="F56" s="9">
        <f t="shared" ref="F56:F58" si="2">C56*E56</f>
        <v>20000</v>
      </c>
      <c r="G56" s="9"/>
      <c r="H56" s="10"/>
    </row>
    <row r="57" spans="2:8" ht="30">
      <c r="B57" s="32" t="s">
        <v>95</v>
      </c>
      <c r="C57" s="15">
        <v>500</v>
      </c>
      <c r="D57" s="15" t="s">
        <v>6</v>
      </c>
      <c r="E57" s="9">
        <v>800</v>
      </c>
      <c r="F57" s="9">
        <f t="shared" si="2"/>
        <v>400000</v>
      </c>
      <c r="G57" s="9"/>
      <c r="H57" s="10"/>
    </row>
    <row r="58" spans="2:8" ht="14.25" customHeight="1">
      <c r="B58" s="32" t="s">
        <v>96</v>
      </c>
      <c r="C58" s="15">
        <v>1</v>
      </c>
      <c r="D58" s="15" t="s">
        <v>97</v>
      </c>
      <c r="E58" s="9">
        <v>300000</v>
      </c>
      <c r="F58" s="9">
        <f t="shared" si="2"/>
        <v>300000</v>
      </c>
      <c r="G58" s="9"/>
      <c r="H58" s="10"/>
    </row>
    <row r="59" spans="2:8">
      <c r="B59" s="46" t="s">
        <v>101</v>
      </c>
      <c r="C59" s="47"/>
      <c r="D59" s="47"/>
      <c r="E59" s="47"/>
      <c r="F59" s="48"/>
      <c r="G59" s="9">
        <f>SUM(F55:F58)</f>
        <v>745000</v>
      </c>
      <c r="H59" s="10">
        <f>G59/G66</f>
        <v>6.853725850965961E-2</v>
      </c>
    </row>
    <row r="60" spans="2:8">
      <c r="B60" s="12" t="s">
        <v>16</v>
      </c>
      <c r="C60" s="5" t="s">
        <v>41</v>
      </c>
      <c r="D60" s="12" t="s">
        <v>18</v>
      </c>
      <c r="E60" s="6" t="s">
        <v>19</v>
      </c>
      <c r="F60" s="12" t="s">
        <v>17</v>
      </c>
      <c r="G60" s="12" t="s">
        <v>20</v>
      </c>
      <c r="H60" s="12" t="s">
        <v>31</v>
      </c>
    </row>
    <row r="61" spans="2:8">
      <c r="B61" s="49" t="s">
        <v>12</v>
      </c>
      <c r="C61" s="50"/>
      <c r="D61" s="50"/>
      <c r="E61" s="50"/>
      <c r="F61" s="50"/>
      <c r="G61" s="50"/>
      <c r="H61" s="51"/>
    </row>
    <row r="62" spans="2:8" ht="30">
      <c r="B62" s="34" t="s">
        <v>98</v>
      </c>
      <c r="C62" s="15">
        <v>4</v>
      </c>
      <c r="D62" s="15" t="s">
        <v>92</v>
      </c>
      <c r="E62" s="9">
        <v>50000</v>
      </c>
      <c r="F62" s="9">
        <f t="shared" ref="F62:F63" si="3">C62*E62</f>
        <v>200000</v>
      </c>
      <c r="G62" s="25"/>
      <c r="H62" s="7"/>
    </row>
    <row r="63" spans="2:8" ht="30">
      <c r="B63" s="35" t="s">
        <v>99</v>
      </c>
      <c r="C63" s="15">
        <v>5</v>
      </c>
      <c r="D63" s="15" t="s">
        <v>92</v>
      </c>
      <c r="E63" s="9">
        <v>25000</v>
      </c>
      <c r="F63" s="9">
        <f t="shared" si="3"/>
        <v>125000</v>
      </c>
      <c r="G63" s="25"/>
      <c r="H63" s="7"/>
    </row>
    <row r="64" spans="2:8" ht="30">
      <c r="B64" s="33" t="s">
        <v>100</v>
      </c>
      <c r="C64" s="8">
        <v>30</v>
      </c>
      <c r="D64" s="15" t="s">
        <v>92</v>
      </c>
      <c r="E64" s="9">
        <v>25000</v>
      </c>
      <c r="F64" s="9">
        <f>C64*E64</f>
        <v>750000</v>
      </c>
      <c r="G64" s="7"/>
      <c r="H64" s="10"/>
    </row>
    <row r="65" spans="2:8">
      <c r="B65" s="46" t="s">
        <v>101</v>
      </c>
      <c r="C65" s="47"/>
      <c r="D65" s="47"/>
      <c r="E65" s="47"/>
      <c r="F65" s="48"/>
      <c r="G65" s="9">
        <f>SUM(F64:F64)</f>
        <v>750000</v>
      </c>
      <c r="H65" s="10">
        <f>G65/G66</f>
        <v>6.8997240110395583E-2</v>
      </c>
    </row>
    <row r="66" spans="2:8">
      <c r="B66" s="45" t="s">
        <v>20</v>
      </c>
      <c r="C66" s="45"/>
      <c r="D66" s="45"/>
      <c r="E66" s="45"/>
      <c r="F66" s="45"/>
      <c r="G66" s="13">
        <f>SUM(G32:G65)</f>
        <v>10870000</v>
      </c>
      <c r="H66" s="14">
        <f>SUM(H10:H65)</f>
        <v>1</v>
      </c>
    </row>
  </sheetData>
  <mergeCells count="10">
    <mergeCell ref="J13:K13"/>
    <mergeCell ref="B32:F32"/>
    <mergeCell ref="B52:F52"/>
    <mergeCell ref="B59:F59"/>
    <mergeCell ref="B9:H9"/>
    <mergeCell ref="B65:F65"/>
    <mergeCell ref="B66:F66"/>
    <mergeCell ref="B54:H54"/>
    <mergeCell ref="B61:H61"/>
    <mergeCell ref="B35:H35"/>
  </mergeCells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andy prakoso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Anisa</dc:creator>
  <cp:lastModifiedBy>Busur Pelangi</cp:lastModifiedBy>
  <dcterms:created xsi:type="dcterms:W3CDTF">2014-09-17T05:41:07Z</dcterms:created>
  <dcterms:modified xsi:type="dcterms:W3CDTF">2015-12-22T05:28:47Z</dcterms:modified>
</cp:coreProperties>
</file>